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zügyi Közös Önkormányzati Hivatal\Csesztve\Képviselő-testületi ülések anyagai\1. Ülések előkészítése\2023. évi ülések előkészítése\3 - 2023.03.02\"/>
    </mc:Choice>
  </mc:AlternateContent>
  <xr:revisionPtr revIDLastSave="0" documentId="8_{8CB21333-822A-4994-9A6B-675C1949AF7B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Összesítő 2021" sheetId="6" r:id="rId1"/>
    <sheet name="2023." sheetId="11" r:id="rId2"/>
  </sheets>
  <definedNames>
    <definedName name="_xlnm.Print_Area" localSheetId="1">'2023.'!$A$1:$I$36</definedName>
    <definedName name="_xlnm.Print_Area" localSheetId="0">'Összesítő 2021'!$A$1:$H$51</definedName>
  </definedNames>
  <calcPr calcId="181029"/>
</workbook>
</file>

<file path=xl/calcChain.xml><?xml version="1.0" encoding="utf-8"?>
<calcChain xmlns="http://schemas.openxmlformats.org/spreadsheetml/2006/main">
  <c r="E19" i="11" l="1"/>
  <c r="G7" i="11" l="1"/>
  <c r="G6" i="11"/>
  <c r="L15" i="11"/>
  <c r="L14" i="11"/>
  <c r="K14" i="11"/>
  <c r="K15" i="11"/>
  <c r="C9" i="11"/>
  <c r="E7" i="11" s="1"/>
  <c r="E17" i="11"/>
  <c r="E18" i="11" s="1"/>
  <c r="L16" i="11" l="1"/>
  <c r="E8" i="11"/>
  <c r="E6" i="11"/>
  <c r="F6" i="11" s="1"/>
  <c r="F8" i="11"/>
  <c r="F7" i="11" l="1"/>
  <c r="E14" i="6"/>
  <c r="F7" i="6" s="1"/>
  <c r="E51" i="6"/>
  <c r="G48" i="6" s="1"/>
  <c r="G39" i="6"/>
  <c r="G38" i="6"/>
  <c r="G37" i="6"/>
  <c r="G31" i="6"/>
  <c r="G30" i="6"/>
  <c r="G29" i="6"/>
  <c r="G23" i="6"/>
  <c r="G22" i="6"/>
  <c r="G21" i="6"/>
  <c r="E16" i="6"/>
  <c r="F9" i="11" l="1"/>
  <c r="F6" i="6"/>
  <c r="G25" i="6"/>
  <c r="H25" i="6" s="1"/>
  <c r="G40" i="6"/>
  <c r="G33" i="6"/>
  <c r="H33" i="6" s="1"/>
</calcChain>
</file>

<file path=xl/sharedStrings.xml><?xml version="1.0" encoding="utf-8"?>
<sst xmlns="http://schemas.openxmlformats.org/spreadsheetml/2006/main" count="64" uniqueCount="42">
  <si>
    <t>Csesztve</t>
  </si>
  <si>
    <t>Nógrádmarcal</t>
  </si>
  <si>
    <t>Szügy</t>
  </si>
  <si>
    <t>Szügyi KÖH  finanszírozási igénye</t>
  </si>
  <si>
    <t>Bevételek</t>
  </si>
  <si>
    <t>Kiadások</t>
  </si>
  <si>
    <t>Falugondnoki szolgálat</t>
  </si>
  <si>
    <t>Házi segítségnyújtás</t>
  </si>
  <si>
    <t>Szociális étkezés</t>
  </si>
  <si>
    <t>Finanszírozás</t>
  </si>
  <si>
    <t>Megoszlás</t>
  </si>
  <si>
    <t>Hozzájárulás</t>
  </si>
  <si>
    <t>Önkormányzatok finanszírozása</t>
  </si>
  <si>
    <t>Nógrádmarcal finanszírozása</t>
  </si>
  <si>
    <t>Csesztve finanszírozása</t>
  </si>
  <si>
    <t>Szügy finanszírozása</t>
  </si>
  <si>
    <t>Család-és gyermekjóléti szolgálat</t>
  </si>
  <si>
    <t>A család-és gyermekjóléti szolgálat finanszírozása lakosságarányos.</t>
  </si>
  <si>
    <t>Saját bevétel</t>
  </si>
  <si>
    <t>Pénzmaradvány</t>
  </si>
  <si>
    <t>Lakosságszám 2020. január 1-jén (fő)</t>
  </si>
  <si>
    <t>Szügyi Közös Önkormányzati Hivatal finanszírozása 2021. évben</t>
  </si>
  <si>
    <t>2021. évi állami támogatás</t>
  </si>
  <si>
    <t>Szügy hozzájárulása 2021. évre</t>
  </si>
  <si>
    <t>Szociális Társulás finanszírozása 2021. évbern</t>
  </si>
  <si>
    <t>Csesztve 2020. évi elmaradt finanszírozás</t>
  </si>
  <si>
    <t>Nógrádmarcal 2020. évi elmaradt finanszírozás</t>
  </si>
  <si>
    <t>Csesztve hozzájárulás 2021. évre</t>
  </si>
  <si>
    <t>Nógrádmarcal hozzájárulás 2021. évre</t>
  </si>
  <si>
    <t>Összes kiadás 2021. évre</t>
  </si>
  <si>
    <t>Összes bevétel 2021. évre</t>
  </si>
  <si>
    <t>Összesen</t>
  </si>
  <si>
    <t>KÖH  finanszírozási igénye</t>
  </si>
  <si>
    <t>Állami támogatáson  felüli rész</t>
  </si>
  <si>
    <t>Állami támogatás a székhely  önkormányzatnál</t>
  </si>
  <si>
    <t>Szügyi Közös Önkormányzati Hivatal finanszírozása 2023. évben</t>
  </si>
  <si>
    <t>Lakosságszám 2022. január 1-jén (fő)</t>
  </si>
  <si>
    <t xml:space="preserve">Csesztve 15 %-kal kevesebbet </t>
  </si>
  <si>
    <t>Nógrádmarcal 20 %-kal kevesebbet</t>
  </si>
  <si>
    <t>Szügy finanszírozza a különbséget</t>
  </si>
  <si>
    <t>"B"</t>
  </si>
  <si>
    <t xml:space="preserve">Módosított hozzájárulás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</si>
</sst>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3" fontId="0" fillId="0" borderId="0" xfId="0" applyNumberFormat="1"/>
    <xf numFmtId="3" fontId="1" fillId="0" borderId="0" xfId="0" applyNumberFormat="1" applyFont="1"/>
    <xf numFmtId="0" fontId="1" fillId="0" borderId="0" xfId="0" applyFont="1"/>
    <xf numFmtId="0" fontId="0" fillId="0" borderId="1" xfId="0" applyBorder="1"/>
    <xf numFmtId="3" fontId="0" fillId="0" borderId="1" xfId="0" applyNumberFormat="1" applyBorder="1"/>
    <xf numFmtId="0" fontId="1" fillId="0" borderId="1" xfId="0" applyFont="1" applyBorder="1"/>
    <xf numFmtId="9" fontId="0" fillId="0" borderId="1" xfId="0" applyNumberFormat="1" applyBorder="1"/>
    <xf numFmtId="3" fontId="1" fillId="0" borderId="1" xfId="0" applyNumberFormat="1" applyFont="1" applyBorder="1" applyAlignment="1">
      <alignment horizontal="right"/>
    </xf>
    <xf numFmtId="3" fontId="1" fillId="0" borderId="1" xfId="0" applyNumberFormat="1" applyFont="1" applyBorder="1"/>
    <xf numFmtId="3" fontId="0" fillId="0" borderId="1" xfId="0" applyNumberFormat="1" applyBorder="1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3" fontId="1" fillId="0" borderId="0" xfId="0" applyNumberFormat="1" applyFont="1" applyAlignment="1">
      <alignment horizontal="right"/>
    </xf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3" fontId="0" fillId="0" borderId="5" xfId="0" applyNumberFormat="1" applyBorder="1"/>
    <xf numFmtId="0" fontId="1" fillId="0" borderId="0" xfId="0" applyFont="1" applyAlignment="1">
      <alignment horizontal="center"/>
    </xf>
    <xf numFmtId="4" fontId="0" fillId="0" borderId="0" xfId="0" applyNumberFormat="1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1"/>
  <sheetViews>
    <sheetView zoomScaleNormal="100" workbookViewId="0">
      <selection activeCell="D34" sqref="D34"/>
    </sheetView>
  </sheetViews>
  <sheetFormatPr defaultRowHeight="15" x14ac:dyDescent="0.25"/>
  <cols>
    <col min="2" max="2" width="14.85546875" customWidth="1"/>
    <col min="4" max="4" width="8.140625" customWidth="1"/>
    <col min="5" max="5" width="12.5703125" bestFit="1" customWidth="1"/>
    <col min="6" max="6" width="19.85546875" customWidth="1"/>
    <col min="7" max="7" width="13.28515625" customWidth="1"/>
    <col min="10" max="10" width="9.85546875" bestFit="1" customWidth="1"/>
  </cols>
  <sheetData>
    <row r="1" spans="1:7" x14ac:dyDescent="0.25">
      <c r="A1" s="21" t="s">
        <v>21</v>
      </c>
      <c r="B1" s="21"/>
      <c r="C1" s="21"/>
      <c r="D1" s="21"/>
      <c r="E1" s="21"/>
      <c r="F1" s="21"/>
      <c r="G1" s="21"/>
    </row>
    <row r="4" spans="1:7" x14ac:dyDescent="0.25">
      <c r="A4" s="4" t="s">
        <v>20</v>
      </c>
      <c r="B4" s="4"/>
      <c r="C4" s="4"/>
      <c r="D4" s="4"/>
      <c r="E4" s="12" t="s">
        <v>10</v>
      </c>
      <c r="F4" s="12" t="s">
        <v>11</v>
      </c>
    </row>
    <row r="5" spans="1:7" x14ac:dyDescent="0.25">
      <c r="A5" s="22"/>
      <c r="B5" s="23"/>
      <c r="C5" s="4"/>
      <c r="D5" s="4"/>
      <c r="E5" s="4"/>
      <c r="F5" s="4"/>
    </row>
    <row r="6" spans="1:7" x14ac:dyDescent="0.25">
      <c r="A6" s="19" t="s">
        <v>0</v>
      </c>
      <c r="B6" s="20"/>
      <c r="C6" s="4">
        <v>339</v>
      </c>
      <c r="D6" s="4"/>
      <c r="E6" s="7">
        <v>0.15</v>
      </c>
      <c r="F6" s="5">
        <f>SUM(E14*E6)</f>
        <v>236700</v>
      </c>
    </row>
    <row r="7" spans="1:7" x14ac:dyDescent="0.25">
      <c r="A7" s="19" t="s">
        <v>1</v>
      </c>
      <c r="B7" s="20"/>
      <c r="C7" s="4">
        <v>479</v>
      </c>
      <c r="D7" s="4"/>
      <c r="E7" s="7">
        <v>0.21</v>
      </c>
      <c r="F7" s="5">
        <f>SUM(E14*E7)</f>
        <v>331380</v>
      </c>
    </row>
    <row r="8" spans="1:7" x14ac:dyDescent="0.25">
      <c r="A8" s="19" t="s">
        <v>2</v>
      </c>
      <c r="B8" s="20"/>
      <c r="C8" s="4">
        <v>1476</v>
      </c>
      <c r="D8" s="4"/>
      <c r="E8" s="7">
        <v>0.64</v>
      </c>
      <c r="F8" s="10">
        <v>24631374</v>
      </c>
    </row>
    <row r="9" spans="1:7" x14ac:dyDescent="0.25">
      <c r="A9" s="19" t="s">
        <v>22</v>
      </c>
      <c r="B9" s="20"/>
      <c r="C9" s="4"/>
      <c r="D9" s="4"/>
      <c r="E9" s="7"/>
      <c r="F9" s="5">
        <v>49136093</v>
      </c>
    </row>
    <row r="10" spans="1:7" x14ac:dyDescent="0.25">
      <c r="A10" s="22"/>
      <c r="B10" s="23"/>
      <c r="C10" s="4"/>
      <c r="D10" s="4"/>
      <c r="E10" s="7"/>
      <c r="F10" s="5"/>
    </row>
    <row r="12" spans="1:7" x14ac:dyDescent="0.25">
      <c r="A12" t="s">
        <v>3</v>
      </c>
      <c r="E12" s="1">
        <v>50714093</v>
      </c>
      <c r="G12" s="1"/>
    </row>
    <row r="13" spans="1:7" x14ac:dyDescent="0.25">
      <c r="A13" t="s">
        <v>22</v>
      </c>
      <c r="E13" s="1">
        <v>49136093</v>
      </c>
    </row>
    <row r="14" spans="1:7" x14ac:dyDescent="0.25">
      <c r="A14" t="s">
        <v>12</v>
      </c>
      <c r="E14" s="1">
        <f>SUM(E12-E13)</f>
        <v>1578000</v>
      </c>
    </row>
    <row r="15" spans="1:7" x14ac:dyDescent="0.25">
      <c r="E15" s="1"/>
    </row>
    <row r="16" spans="1:7" x14ac:dyDescent="0.25">
      <c r="A16" s="3" t="s">
        <v>23</v>
      </c>
      <c r="E16" s="2">
        <f>F8</f>
        <v>24631374</v>
      </c>
    </row>
    <row r="17" spans="1:17" x14ac:dyDescent="0.25">
      <c r="E17" s="1"/>
    </row>
    <row r="18" spans="1:17" x14ac:dyDescent="0.25">
      <c r="A18" s="21" t="s">
        <v>24</v>
      </c>
      <c r="B18" s="21"/>
      <c r="C18" s="21"/>
      <c r="D18" s="21"/>
      <c r="E18" s="21"/>
      <c r="F18" s="21"/>
      <c r="G18" s="21"/>
    </row>
    <row r="20" spans="1:17" x14ac:dyDescent="0.25">
      <c r="A20" s="22"/>
      <c r="B20" s="24"/>
      <c r="C20" s="24"/>
      <c r="D20" s="23"/>
      <c r="E20" s="12" t="s">
        <v>4</v>
      </c>
      <c r="F20" s="12" t="s">
        <v>5</v>
      </c>
      <c r="G20" s="12" t="s">
        <v>9</v>
      </c>
    </row>
    <row r="21" spans="1:17" x14ac:dyDescent="0.25">
      <c r="A21" s="22" t="s">
        <v>6</v>
      </c>
      <c r="B21" s="24"/>
      <c r="C21" s="24"/>
      <c r="D21" s="23"/>
      <c r="E21" s="5">
        <v>5083740</v>
      </c>
      <c r="F21" s="5">
        <v>7918729</v>
      </c>
      <c r="G21" s="5">
        <f>SUM(F21-E21)</f>
        <v>2834989</v>
      </c>
    </row>
    <row r="22" spans="1:17" x14ac:dyDescent="0.25">
      <c r="A22" s="22" t="s">
        <v>8</v>
      </c>
      <c r="B22" s="24"/>
      <c r="C22" s="24"/>
      <c r="D22" s="23"/>
      <c r="E22" s="5">
        <v>2860889</v>
      </c>
      <c r="F22" s="5">
        <v>3138899</v>
      </c>
      <c r="G22" s="5">
        <f t="shared" ref="G22" si="0">SUM(F22-E22)</f>
        <v>278010</v>
      </c>
      <c r="K22" s="1"/>
    </row>
    <row r="23" spans="1:17" x14ac:dyDescent="0.25">
      <c r="A23" s="22" t="s">
        <v>16</v>
      </c>
      <c r="B23" s="24"/>
      <c r="C23" s="24"/>
      <c r="D23" s="23"/>
      <c r="E23" s="5">
        <v>5226548</v>
      </c>
      <c r="F23" s="5">
        <v>5174719</v>
      </c>
      <c r="G23" s="5">
        <f>SUM((F23-E23)*0.15)</f>
        <v>-7774.3499999999995</v>
      </c>
      <c r="K23" s="25"/>
      <c r="L23" s="25"/>
      <c r="M23" s="25"/>
      <c r="N23" s="25"/>
      <c r="O23" s="11"/>
      <c r="P23" s="11"/>
      <c r="Q23" s="11"/>
    </row>
    <row r="24" spans="1:17" x14ac:dyDescent="0.25">
      <c r="A24" s="26" t="s">
        <v>25</v>
      </c>
      <c r="B24" s="27"/>
      <c r="C24" s="27"/>
      <c r="D24" s="28"/>
      <c r="E24" s="5"/>
      <c r="F24" s="5"/>
      <c r="G24" s="9">
        <v>0</v>
      </c>
      <c r="K24" s="11"/>
      <c r="L24" s="11"/>
      <c r="M24" s="11"/>
      <c r="N24" s="11"/>
      <c r="O24" s="11"/>
      <c r="P24" s="11"/>
      <c r="Q24" s="11"/>
    </row>
    <row r="25" spans="1:17" x14ac:dyDescent="0.25">
      <c r="A25" s="6" t="s">
        <v>27</v>
      </c>
      <c r="B25" s="4"/>
      <c r="C25" s="4"/>
      <c r="D25" s="4"/>
      <c r="E25" s="5"/>
      <c r="F25" s="5"/>
      <c r="G25" s="9">
        <f>SUM(G21:G23)</f>
        <v>3105224.65</v>
      </c>
      <c r="H25" s="9">
        <f>SUM(G24:G25)</f>
        <v>3105224.65</v>
      </c>
      <c r="K25" s="25"/>
      <c r="L25" s="25"/>
      <c r="M25" s="25"/>
      <c r="N25" s="25"/>
      <c r="O25" s="1"/>
      <c r="P25" s="1"/>
      <c r="Q25" s="1"/>
    </row>
    <row r="26" spans="1:17" x14ac:dyDescent="0.25">
      <c r="E26" s="2"/>
      <c r="K26" s="25"/>
      <c r="L26" s="25"/>
      <c r="M26" s="25"/>
      <c r="N26" s="25"/>
      <c r="O26" s="1"/>
      <c r="P26" s="1"/>
      <c r="Q26" s="1"/>
    </row>
    <row r="27" spans="1:17" x14ac:dyDescent="0.25">
      <c r="K27" s="25"/>
      <c r="L27" s="25"/>
      <c r="M27" s="25"/>
      <c r="N27" s="25"/>
      <c r="O27" s="1"/>
      <c r="P27" s="1"/>
      <c r="Q27" s="1"/>
    </row>
    <row r="28" spans="1:17" x14ac:dyDescent="0.25">
      <c r="A28" s="22"/>
      <c r="B28" s="24"/>
      <c r="C28" s="24"/>
      <c r="D28" s="23"/>
      <c r="E28" s="12" t="s">
        <v>4</v>
      </c>
      <c r="F28" s="12" t="s">
        <v>5</v>
      </c>
      <c r="G28" s="12" t="s">
        <v>9</v>
      </c>
    </row>
    <row r="29" spans="1:17" x14ac:dyDescent="0.25">
      <c r="A29" s="22" t="s">
        <v>6</v>
      </c>
      <c r="B29" s="24"/>
      <c r="C29" s="24"/>
      <c r="D29" s="23"/>
      <c r="E29" s="5">
        <v>4966848</v>
      </c>
      <c r="F29" s="5">
        <v>5370550</v>
      </c>
      <c r="G29" s="5">
        <f>SUM(F29-E29)</f>
        <v>403702</v>
      </c>
    </row>
    <row r="30" spans="1:17" x14ac:dyDescent="0.25">
      <c r="A30" s="22" t="s">
        <v>8</v>
      </c>
      <c r="B30" s="24"/>
      <c r="C30" s="24"/>
      <c r="D30" s="23"/>
      <c r="E30" s="5">
        <v>5135681</v>
      </c>
      <c r="F30" s="5">
        <v>5380970</v>
      </c>
      <c r="G30" s="5">
        <f>SUM(F30-E30)</f>
        <v>245289</v>
      </c>
    </row>
    <row r="31" spans="1:17" x14ac:dyDescent="0.25">
      <c r="A31" s="22" t="s">
        <v>16</v>
      </c>
      <c r="B31" s="24"/>
      <c r="C31" s="24"/>
      <c r="D31" s="23"/>
      <c r="E31" s="5">
        <v>5226548</v>
      </c>
      <c r="F31" s="5">
        <v>5174719</v>
      </c>
      <c r="G31" s="5">
        <f>SUM((F31-E31)*0.21)</f>
        <v>-10884.09</v>
      </c>
    </row>
    <row r="32" spans="1:17" x14ac:dyDescent="0.25">
      <c r="A32" s="29" t="s">
        <v>26</v>
      </c>
      <c r="B32" s="30"/>
      <c r="C32" s="30"/>
      <c r="D32" s="31"/>
      <c r="E32" s="5"/>
      <c r="F32" s="5"/>
      <c r="G32" s="9">
        <v>1324520</v>
      </c>
    </row>
    <row r="33" spans="1:11" x14ac:dyDescent="0.25">
      <c r="A33" s="6" t="s">
        <v>28</v>
      </c>
      <c r="B33" s="4"/>
      <c r="C33" s="4"/>
      <c r="D33" s="4"/>
      <c r="E33" s="5"/>
      <c r="F33" s="5"/>
      <c r="G33" s="9">
        <f>SUM(G29:G31)</f>
        <v>638106.91</v>
      </c>
      <c r="H33" s="9">
        <f>SUM(G32:G33)</f>
        <v>1962626.9100000001</v>
      </c>
    </row>
    <row r="34" spans="1:11" x14ac:dyDescent="0.25">
      <c r="E34" s="2"/>
      <c r="K34" s="1"/>
    </row>
    <row r="36" spans="1:11" x14ac:dyDescent="0.25">
      <c r="A36" s="22"/>
      <c r="B36" s="24"/>
      <c r="C36" s="24"/>
      <c r="D36" s="23"/>
      <c r="E36" s="12" t="s">
        <v>4</v>
      </c>
      <c r="F36" s="12" t="s">
        <v>5</v>
      </c>
      <c r="G36" s="12" t="s">
        <v>9</v>
      </c>
    </row>
    <row r="37" spans="1:11" x14ac:dyDescent="0.25">
      <c r="A37" s="22" t="s">
        <v>7</v>
      </c>
      <c r="B37" s="24"/>
      <c r="C37" s="24"/>
      <c r="D37" s="23"/>
      <c r="E37" s="5">
        <v>1704792</v>
      </c>
      <c r="F37" s="5">
        <v>3648871</v>
      </c>
      <c r="G37" s="5">
        <f>SUM(F37-E37)</f>
        <v>1944079</v>
      </c>
    </row>
    <row r="38" spans="1:11" x14ac:dyDescent="0.25">
      <c r="A38" s="22" t="s">
        <v>8</v>
      </c>
      <c r="B38" s="24"/>
      <c r="C38" s="24"/>
      <c r="D38" s="23"/>
      <c r="E38" s="5">
        <v>7365933</v>
      </c>
      <c r="F38" s="5">
        <v>7398833</v>
      </c>
      <c r="G38" s="5">
        <f>SUM(F38-E38)</f>
        <v>32900</v>
      </c>
    </row>
    <row r="39" spans="1:11" x14ac:dyDescent="0.25">
      <c r="A39" s="22" t="s">
        <v>16</v>
      </c>
      <c r="B39" s="24"/>
      <c r="C39" s="24"/>
      <c r="D39" s="23"/>
      <c r="E39" s="5">
        <v>5226548</v>
      </c>
      <c r="F39" s="5">
        <v>5174719</v>
      </c>
      <c r="G39" s="5">
        <f>SUM((F39-E39)*0.64)</f>
        <v>-33170.559999999998</v>
      </c>
    </row>
    <row r="40" spans="1:11" x14ac:dyDescent="0.25">
      <c r="A40" s="32" t="s">
        <v>23</v>
      </c>
      <c r="B40" s="32"/>
      <c r="C40" s="32"/>
      <c r="D40" s="32"/>
      <c r="E40" s="5"/>
      <c r="F40" s="5"/>
      <c r="G40" s="9">
        <f>SUM(G37:G39)</f>
        <v>1943808.44</v>
      </c>
    </row>
    <row r="41" spans="1:11" x14ac:dyDescent="0.25">
      <c r="A41" s="11"/>
      <c r="B41" s="11"/>
      <c r="C41" s="11"/>
      <c r="D41" s="11"/>
      <c r="E41" s="1"/>
      <c r="F41" s="1"/>
      <c r="G41" s="1"/>
    </row>
    <row r="42" spans="1:11" x14ac:dyDescent="0.25">
      <c r="A42" s="33" t="s">
        <v>17</v>
      </c>
      <c r="B42" s="33"/>
      <c r="C42" s="33"/>
      <c r="D42" s="33"/>
      <c r="E42" s="33"/>
      <c r="F42" s="33"/>
      <c r="G42" s="33"/>
      <c r="H42" s="33"/>
    </row>
    <row r="43" spans="1:11" x14ac:dyDescent="0.25">
      <c r="A43" s="11"/>
      <c r="B43" s="11"/>
      <c r="C43" s="11"/>
      <c r="D43" s="11"/>
      <c r="E43" s="1"/>
      <c r="F43" s="1"/>
      <c r="G43" s="1"/>
    </row>
    <row r="44" spans="1:11" x14ac:dyDescent="0.25">
      <c r="A44" s="25"/>
      <c r="B44" s="25"/>
      <c r="C44" s="25"/>
      <c r="D44" s="25"/>
      <c r="E44" s="11"/>
      <c r="J44" s="1"/>
    </row>
    <row r="45" spans="1:11" x14ac:dyDescent="0.25">
      <c r="A45" s="32" t="s">
        <v>29</v>
      </c>
      <c r="B45" s="32"/>
      <c r="C45" s="32"/>
      <c r="D45" s="32"/>
      <c r="E45" s="8">
        <v>39661195</v>
      </c>
      <c r="H45" s="1"/>
    </row>
    <row r="46" spans="1:11" x14ac:dyDescent="0.25">
      <c r="A46" s="34" t="s">
        <v>13</v>
      </c>
      <c r="B46" s="34"/>
      <c r="C46" s="34"/>
      <c r="D46" s="34"/>
      <c r="E46" s="5">
        <v>1324520</v>
      </c>
      <c r="F46" s="1"/>
    </row>
    <row r="47" spans="1:11" x14ac:dyDescent="0.25">
      <c r="A47" s="34" t="s">
        <v>14</v>
      </c>
      <c r="B47" s="34"/>
      <c r="C47" s="34"/>
      <c r="D47" s="34"/>
      <c r="E47" s="5">
        <v>3105225</v>
      </c>
      <c r="F47" s="1"/>
    </row>
    <row r="48" spans="1:11" x14ac:dyDescent="0.25">
      <c r="A48" s="34" t="s">
        <v>15</v>
      </c>
      <c r="B48" s="34"/>
      <c r="C48" s="34"/>
      <c r="D48" s="34"/>
      <c r="E48" s="5">
        <v>22891634</v>
      </c>
      <c r="G48" s="1">
        <f>SUM(E45-E51)</f>
        <v>0</v>
      </c>
      <c r="J48" s="1"/>
    </row>
    <row r="49" spans="1:10" x14ac:dyDescent="0.25">
      <c r="A49" s="22" t="s">
        <v>18</v>
      </c>
      <c r="B49" s="24"/>
      <c r="C49" s="24"/>
      <c r="D49" s="23"/>
      <c r="E49" s="5">
        <v>11061153</v>
      </c>
      <c r="J49" s="1"/>
    </row>
    <row r="50" spans="1:10" x14ac:dyDescent="0.25">
      <c r="A50" s="22" t="s">
        <v>19</v>
      </c>
      <c r="B50" s="24"/>
      <c r="C50" s="24"/>
      <c r="D50" s="23"/>
      <c r="E50" s="5">
        <v>1278663</v>
      </c>
      <c r="J50" s="1"/>
    </row>
    <row r="51" spans="1:10" x14ac:dyDescent="0.25">
      <c r="A51" s="29" t="s">
        <v>30</v>
      </c>
      <c r="B51" s="30"/>
      <c r="C51" s="30"/>
      <c r="D51" s="31"/>
      <c r="E51" s="9">
        <f>SUM(E46:E50)</f>
        <v>39661195</v>
      </c>
    </row>
  </sheetData>
  <mergeCells count="36">
    <mergeCell ref="A51:D51"/>
    <mergeCell ref="A38:D38"/>
    <mergeCell ref="A39:D39"/>
    <mergeCell ref="A40:D40"/>
    <mergeCell ref="A42:H42"/>
    <mergeCell ref="A44:D44"/>
    <mergeCell ref="A45:D45"/>
    <mergeCell ref="A46:D46"/>
    <mergeCell ref="A47:D47"/>
    <mergeCell ref="A48:D48"/>
    <mergeCell ref="A49:D49"/>
    <mergeCell ref="A50:D50"/>
    <mergeCell ref="A37:D37"/>
    <mergeCell ref="K23:N23"/>
    <mergeCell ref="A24:D24"/>
    <mergeCell ref="K25:N25"/>
    <mergeCell ref="K26:N26"/>
    <mergeCell ref="K27:N27"/>
    <mergeCell ref="A28:D28"/>
    <mergeCell ref="A23:D23"/>
    <mergeCell ref="A29:D29"/>
    <mergeCell ref="A30:D30"/>
    <mergeCell ref="A31:D31"/>
    <mergeCell ref="A32:D32"/>
    <mergeCell ref="A36:D36"/>
    <mergeCell ref="A10:B10"/>
    <mergeCell ref="A18:G18"/>
    <mergeCell ref="A20:D20"/>
    <mergeCell ref="A21:D21"/>
    <mergeCell ref="A22:D22"/>
    <mergeCell ref="A9:B9"/>
    <mergeCell ref="A1:G1"/>
    <mergeCell ref="A5:B5"/>
    <mergeCell ref="A6:B6"/>
    <mergeCell ref="A7:B7"/>
    <mergeCell ref="A8:B8"/>
  </mergeCells>
  <pageMargins left="0.7" right="0.7" top="0.75" bottom="0.75" header="0.3" footer="0.3"/>
  <pageSetup paperSize="9" scale="90" orientation="portrait" r:id="rId1"/>
  <headerFooter>
    <oddHeader>&amp;C3. számú melléklet az 1/2021. (III.10.) önkormányzati rendelethez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53"/>
  <sheetViews>
    <sheetView tabSelected="1" view="pageLayout" zoomScaleNormal="100" workbookViewId="0">
      <selection activeCell="K8" sqref="K8"/>
    </sheetView>
  </sheetViews>
  <sheetFormatPr defaultRowHeight="15" x14ac:dyDescent="0.25"/>
  <cols>
    <col min="2" max="2" width="14.85546875" customWidth="1"/>
    <col min="4" max="4" width="8.140625" customWidth="1"/>
    <col min="5" max="5" width="12.5703125" customWidth="1"/>
    <col min="6" max="6" width="19.85546875" customWidth="1"/>
    <col min="7" max="7" width="20.85546875" customWidth="1"/>
    <col min="8" max="8" width="8.140625" customWidth="1"/>
    <col min="9" max="9" width="11.85546875" customWidth="1"/>
    <col min="10" max="10" width="9.85546875" bestFit="1" customWidth="1"/>
  </cols>
  <sheetData>
    <row r="1" spans="1:12" x14ac:dyDescent="0.25">
      <c r="A1" s="21" t="s">
        <v>35</v>
      </c>
      <c r="B1" s="21"/>
      <c r="C1" s="21"/>
      <c r="D1" s="21"/>
      <c r="E1" s="21"/>
      <c r="F1" s="21"/>
      <c r="G1" s="21"/>
    </row>
    <row r="4" spans="1:12" x14ac:dyDescent="0.25">
      <c r="A4" s="4" t="s">
        <v>36</v>
      </c>
      <c r="B4" s="4"/>
      <c r="C4" s="4"/>
      <c r="D4" s="4"/>
      <c r="E4" s="12" t="s">
        <v>10</v>
      </c>
      <c r="F4" s="12" t="s">
        <v>11</v>
      </c>
      <c r="G4" s="4" t="s">
        <v>41</v>
      </c>
      <c r="H4" s="4"/>
      <c r="I4" s="4"/>
    </row>
    <row r="5" spans="1:12" x14ac:dyDescent="0.25">
      <c r="A5" s="22"/>
      <c r="B5" s="23"/>
      <c r="C5" s="4"/>
      <c r="D5" s="4"/>
      <c r="E5" s="4"/>
      <c r="F5" s="4"/>
      <c r="G5" s="34"/>
      <c r="H5" s="34"/>
      <c r="I5" s="34"/>
    </row>
    <row r="6" spans="1:12" x14ac:dyDescent="0.25">
      <c r="A6" s="19" t="s">
        <v>0</v>
      </c>
      <c r="B6" s="20"/>
      <c r="C6" s="4">
        <v>345</v>
      </c>
      <c r="D6" s="4"/>
      <c r="E6" s="7">
        <f>SUM(C6/C9)</f>
        <v>0.15138218516893373</v>
      </c>
      <c r="F6" s="5">
        <f>SUM(E18*E6)</f>
        <v>5350515.2303641941</v>
      </c>
      <c r="G6" s="16">
        <f>F6-L14</f>
        <v>4049126.4803641941</v>
      </c>
    </row>
    <row r="7" spans="1:12" x14ac:dyDescent="0.25">
      <c r="A7" s="19" t="s">
        <v>1</v>
      </c>
      <c r="B7" s="20"/>
      <c r="C7" s="4">
        <v>461</v>
      </c>
      <c r="D7" s="4"/>
      <c r="E7" s="7">
        <f>SUM(C7/C9)</f>
        <v>0.20228170250109698</v>
      </c>
      <c r="F7" s="5">
        <f>SUM(E18*E7)</f>
        <v>7149529.0469504166</v>
      </c>
      <c r="G7" s="5">
        <f>F7-L15</f>
        <v>4980547.7969504166</v>
      </c>
    </row>
    <row r="8" spans="1:12" x14ac:dyDescent="0.25">
      <c r="A8" s="19" t="s">
        <v>2</v>
      </c>
      <c r="B8" s="20"/>
      <c r="C8" s="4">
        <v>1473</v>
      </c>
      <c r="D8" s="4"/>
      <c r="E8" s="7">
        <f>SUM(C8/C9)</f>
        <v>0.64633611232996924</v>
      </c>
      <c r="F8" s="5">
        <f>SUM(E18*E8)</f>
        <v>22844373.722685385</v>
      </c>
      <c r="G8" s="5">
        <v>26314744</v>
      </c>
    </row>
    <row r="9" spans="1:12" x14ac:dyDescent="0.25">
      <c r="A9" s="19" t="s">
        <v>31</v>
      </c>
      <c r="B9" s="20"/>
      <c r="C9" s="4">
        <f>SUM(C6:C8)</f>
        <v>2279</v>
      </c>
      <c r="D9" s="4"/>
      <c r="E9" s="7">
        <v>1</v>
      </c>
      <c r="F9" s="5">
        <f>SUM(F6:F8)</f>
        <v>35344418</v>
      </c>
      <c r="G9" s="5"/>
    </row>
    <row r="10" spans="1:12" x14ac:dyDescent="0.25">
      <c r="A10" s="22"/>
      <c r="B10" s="23"/>
      <c r="C10" s="4"/>
      <c r="D10" s="4"/>
      <c r="E10" s="7"/>
      <c r="F10" s="5"/>
      <c r="G10" s="4"/>
    </row>
    <row r="11" spans="1:12" x14ac:dyDescent="0.25">
      <c r="E11" s="17" t="s">
        <v>40</v>
      </c>
      <c r="F11" s="17"/>
      <c r="G11" s="1"/>
      <c r="K11" s="1">
        <v>3470370</v>
      </c>
      <c r="L11" s="1">
        <v>35</v>
      </c>
    </row>
    <row r="12" spans="1:12" x14ac:dyDescent="0.25">
      <c r="A12" t="s">
        <v>32</v>
      </c>
      <c r="E12" s="2">
        <v>83162294</v>
      </c>
      <c r="F12" s="2"/>
      <c r="G12" s="1"/>
      <c r="K12" s="1"/>
      <c r="L12" s="1"/>
    </row>
    <row r="13" spans="1:12" x14ac:dyDescent="0.25">
      <c r="A13" t="s">
        <v>34</v>
      </c>
      <c r="E13" s="1"/>
      <c r="F13" s="1"/>
      <c r="K13" s="1"/>
      <c r="L13" s="1"/>
    </row>
    <row r="14" spans="1:12" x14ac:dyDescent="0.25">
      <c r="A14" t="s">
        <v>0</v>
      </c>
      <c r="E14" s="1">
        <v>9483786</v>
      </c>
      <c r="F14" s="1"/>
      <c r="J14">
        <v>15</v>
      </c>
      <c r="K14" s="18">
        <f>J14*2.5</f>
        <v>37.5</v>
      </c>
      <c r="L14" s="1">
        <f>K11*0.375</f>
        <v>1301388.75</v>
      </c>
    </row>
    <row r="15" spans="1:12" ht="15" customHeight="1" x14ac:dyDescent="0.25">
      <c r="A15" t="s">
        <v>1</v>
      </c>
      <c r="E15" s="1">
        <v>10849189</v>
      </c>
      <c r="F15" s="1"/>
      <c r="G15" s="14"/>
      <c r="J15">
        <v>25</v>
      </c>
      <c r="K15" s="18">
        <f>J15*2.5</f>
        <v>62.5</v>
      </c>
      <c r="L15" s="1">
        <f>K11*0.625</f>
        <v>2168981.25</v>
      </c>
    </row>
    <row r="16" spans="1:12" ht="18" customHeight="1" x14ac:dyDescent="0.25">
      <c r="A16" t="s">
        <v>2</v>
      </c>
      <c r="E16" s="1">
        <v>27484901</v>
      </c>
      <c r="F16" s="15"/>
      <c r="G16" s="14"/>
      <c r="K16" s="1"/>
      <c r="L16" s="1">
        <f>SUM(L14:L15)</f>
        <v>3470370</v>
      </c>
    </row>
    <row r="17" spans="1:17" x14ac:dyDescent="0.25">
      <c r="A17" s="3" t="s">
        <v>31</v>
      </c>
      <c r="E17" s="2">
        <f>SUM(E14:E16)</f>
        <v>47817876</v>
      </c>
      <c r="F17" s="2"/>
    </row>
    <row r="18" spans="1:17" x14ac:dyDescent="0.25">
      <c r="A18" t="s">
        <v>33</v>
      </c>
      <c r="E18" s="2">
        <f>SUM(E12-E17)</f>
        <v>35344418</v>
      </c>
      <c r="F18" s="2"/>
    </row>
    <row r="19" spans="1:17" x14ac:dyDescent="0.25">
      <c r="E19" s="2">
        <f>SUM(E14:E16,E18)</f>
        <v>83162294</v>
      </c>
    </row>
    <row r="20" spans="1:17" x14ac:dyDescent="0.25">
      <c r="A20" t="s">
        <v>37</v>
      </c>
      <c r="E20" s="1">
        <v>1301389</v>
      </c>
    </row>
    <row r="21" spans="1:17" x14ac:dyDescent="0.25">
      <c r="A21" t="s">
        <v>38</v>
      </c>
      <c r="E21" s="1">
        <v>2168981</v>
      </c>
    </row>
    <row r="22" spans="1:17" x14ac:dyDescent="0.25">
      <c r="A22" t="s">
        <v>39</v>
      </c>
      <c r="B22" s="3"/>
      <c r="C22" s="3"/>
      <c r="D22" s="3"/>
      <c r="E22" s="2">
        <v>3470370</v>
      </c>
      <c r="G22" s="3"/>
    </row>
    <row r="24" spans="1:17" x14ac:dyDescent="0.25">
      <c r="A24" s="25"/>
      <c r="B24" s="25"/>
      <c r="C24" s="25"/>
      <c r="D24" s="25"/>
      <c r="E24" s="11"/>
      <c r="F24" s="11"/>
      <c r="G24" s="11"/>
    </row>
    <row r="25" spans="1:17" x14ac:dyDescent="0.25">
      <c r="A25" s="25"/>
      <c r="B25" s="25"/>
      <c r="C25" s="25"/>
      <c r="D25" s="25"/>
      <c r="E25" s="1"/>
      <c r="F25" s="1"/>
      <c r="G25" s="1"/>
    </row>
    <row r="26" spans="1:17" x14ac:dyDescent="0.25">
      <c r="A26" s="25"/>
      <c r="B26" s="25"/>
      <c r="C26" s="25"/>
      <c r="D26" s="25"/>
      <c r="E26" s="1"/>
      <c r="F26" s="1"/>
      <c r="G26" s="1"/>
      <c r="K26" s="1"/>
    </row>
    <row r="27" spans="1:17" x14ac:dyDescent="0.25">
      <c r="A27" s="25"/>
      <c r="B27" s="25"/>
      <c r="C27" s="25"/>
      <c r="D27" s="25"/>
      <c r="E27" s="1"/>
      <c r="F27" s="1"/>
      <c r="G27" s="1"/>
      <c r="K27" s="25"/>
      <c r="L27" s="25"/>
      <c r="M27" s="25"/>
      <c r="N27" s="25"/>
      <c r="O27" s="11"/>
      <c r="P27" s="11"/>
      <c r="Q27" s="11"/>
    </row>
    <row r="28" spans="1:17" x14ac:dyDescent="0.25">
      <c r="A28" s="3"/>
      <c r="E28" s="1"/>
      <c r="F28" s="1"/>
      <c r="G28" s="2"/>
      <c r="H28" s="2"/>
      <c r="K28" s="25"/>
      <c r="L28" s="25"/>
      <c r="M28" s="25"/>
      <c r="N28" s="25"/>
      <c r="O28" s="1"/>
      <c r="P28" s="1"/>
      <c r="Q28" s="1"/>
    </row>
    <row r="29" spans="1:17" x14ac:dyDescent="0.25">
      <c r="E29" s="2"/>
      <c r="H29" s="1"/>
      <c r="I29" s="1"/>
      <c r="K29" s="25"/>
      <c r="L29" s="25"/>
      <c r="M29" s="25"/>
      <c r="N29" s="25"/>
      <c r="O29" s="1"/>
      <c r="P29" s="1"/>
      <c r="Q29" s="1"/>
    </row>
    <row r="30" spans="1:17" x14ac:dyDescent="0.25">
      <c r="H30" s="1"/>
      <c r="I30" s="1"/>
      <c r="K30" s="25"/>
      <c r="L30" s="25"/>
      <c r="M30" s="25"/>
      <c r="N30" s="25"/>
      <c r="O30" s="1"/>
      <c r="P30" s="1"/>
      <c r="Q30" s="1"/>
    </row>
    <row r="31" spans="1:17" x14ac:dyDescent="0.25">
      <c r="A31" s="25"/>
      <c r="B31" s="25"/>
      <c r="C31" s="25"/>
      <c r="D31" s="25"/>
      <c r="E31" s="11"/>
      <c r="F31" s="11"/>
      <c r="H31" s="1"/>
      <c r="I31" s="1"/>
    </row>
    <row r="32" spans="1:17" x14ac:dyDescent="0.25">
      <c r="A32" s="25"/>
      <c r="B32" s="25"/>
      <c r="C32" s="25"/>
      <c r="D32" s="25"/>
      <c r="E32" s="1"/>
      <c r="F32" s="1"/>
      <c r="H32" s="18"/>
      <c r="I32" s="1"/>
    </row>
    <row r="33" spans="1:11" x14ac:dyDescent="0.25">
      <c r="A33" s="25"/>
      <c r="B33" s="25"/>
      <c r="C33" s="25"/>
      <c r="D33" s="25"/>
      <c r="E33" s="1"/>
      <c r="F33" s="1"/>
      <c r="H33" s="18"/>
      <c r="I33" s="1"/>
    </row>
    <row r="34" spans="1:11" x14ac:dyDescent="0.25">
      <c r="A34" s="25"/>
      <c r="B34" s="25"/>
      <c r="C34" s="25"/>
      <c r="D34" s="25"/>
      <c r="E34" s="1"/>
      <c r="F34" s="1"/>
      <c r="H34" s="1"/>
      <c r="I34" s="1"/>
    </row>
    <row r="35" spans="1:11" x14ac:dyDescent="0.25">
      <c r="A35" s="3"/>
      <c r="E35" s="1"/>
      <c r="F35" s="1"/>
    </row>
    <row r="36" spans="1:11" x14ac:dyDescent="0.25">
      <c r="E36" s="2"/>
      <c r="K36" s="1"/>
    </row>
    <row r="38" spans="1:11" x14ac:dyDescent="0.25">
      <c r="A38" s="25"/>
      <c r="B38" s="25"/>
      <c r="C38" s="25"/>
      <c r="D38" s="25"/>
      <c r="E38" s="11"/>
      <c r="F38" s="11"/>
      <c r="G38" s="11"/>
    </row>
    <row r="39" spans="1:11" x14ac:dyDescent="0.25">
      <c r="A39" s="25"/>
      <c r="B39" s="25"/>
      <c r="C39" s="25"/>
      <c r="D39" s="25"/>
      <c r="E39" s="1"/>
      <c r="F39" s="1"/>
      <c r="G39" s="1"/>
    </row>
    <row r="40" spans="1:11" x14ac:dyDescent="0.25">
      <c r="A40" s="25"/>
      <c r="B40" s="25"/>
      <c r="C40" s="25"/>
      <c r="D40" s="25"/>
      <c r="E40" s="1"/>
      <c r="F40" s="1"/>
      <c r="G40" s="1"/>
    </row>
    <row r="41" spans="1:11" x14ac:dyDescent="0.25">
      <c r="A41" s="25"/>
      <c r="B41" s="25"/>
      <c r="C41" s="25"/>
      <c r="D41" s="25"/>
      <c r="E41" s="1"/>
      <c r="F41" s="1"/>
      <c r="G41" s="1"/>
    </row>
    <row r="42" spans="1:11" x14ac:dyDescent="0.25">
      <c r="A42" s="21"/>
      <c r="B42" s="21"/>
      <c r="C42" s="21"/>
      <c r="D42" s="21"/>
      <c r="E42" s="1"/>
      <c r="F42" s="1"/>
      <c r="G42" s="2"/>
    </row>
    <row r="43" spans="1:11" x14ac:dyDescent="0.25">
      <c r="A43" s="11"/>
      <c r="B43" s="11"/>
      <c r="C43" s="11"/>
      <c r="D43" s="11"/>
      <c r="E43" s="1"/>
      <c r="F43" s="1"/>
      <c r="G43" s="1"/>
    </row>
    <row r="44" spans="1:11" x14ac:dyDescent="0.25">
      <c r="A44" s="33"/>
      <c r="B44" s="33"/>
      <c r="C44" s="33"/>
      <c r="D44" s="33"/>
      <c r="E44" s="33"/>
      <c r="F44" s="33"/>
      <c r="G44" s="33"/>
      <c r="H44" s="33"/>
    </row>
    <row r="45" spans="1:11" x14ac:dyDescent="0.25">
      <c r="A45" s="11"/>
      <c r="B45" s="11"/>
      <c r="C45" s="11"/>
      <c r="D45" s="11"/>
      <c r="E45" s="1"/>
      <c r="F45" s="1"/>
      <c r="G45" s="1"/>
    </row>
    <row r="46" spans="1:11" x14ac:dyDescent="0.25">
      <c r="A46" s="25"/>
      <c r="B46" s="25"/>
      <c r="C46" s="25"/>
      <c r="D46" s="25"/>
      <c r="E46" s="11"/>
      <c r="J46" s="1"/>
    </row>
    <row r="47" spans="1:11" x14ac:dyDescent="0.25">
      <c r="A47" s="21"/>
      <c r="B47" s="21"/>
      <c r="C47" s="21"/>
      <c r="D47" s="21"/>
      <c r="E47" s="13"/>
      <c r="H47" s="1"/>
    </row>
    <row r="48" spans="1:11" x14ac:dyDescent="0.25">
      <c r="A48" s="25"/>
      <c r="B48" s="25"/>
      <c r="C48" s="25"/>
      <c r="D48" s="25"/>
      <c r="E48" s="1"/>
      <c r="F48" s="1"/>
    </row>
    <row r="49" spans="1:10" x14ac:dyDescent="0.25">
      <c r="A49" s="25"/>
      <c r="B49" s="25"/>
      <c r="C49" s="25"/>
      <c r="D49" s="25"/>
      <c r="E49" s="1"/>
      <c r="F49" s="1"/>
    </row>
    <row r="50" spans="1:10" x14ac:dyDescent="0.25">
      <c r="A50" s="25"/>
      <c r="B50" s="25"/>
      <c r="C50" s="25"/>
      <c r="D50" s="25"/>
      <c r="E50" s="1"/>
      <c r="G50" s="1"/>
      <c r="J50" s="1"/>
    </row>
    <row r="51" spans="1:10" x14ac:dyDescent="0.25">
      <c r="A51" s="25"/>
      <c r="B51" s="25"/>
      <c r="C51" s="25"/>
      <c r="D51" s="25"/>
      <c r="E51" s="1"/>
      <c r="J51" s="1"/>
    </row>
    <row r="52" spans="1:10" x14ac:dyDescent="0.25">
      <c r="A52" s="25"/>
      <c r="B52" s="25"/>
      <c r="C52" s="25"/>
      <c r="D52" s="25"/>
      <c r="E52" s="1"/>
      <c r="J52" s="1"/>
    </row>
    <row r="53" spans="1:10" x14ac:dyDescent="0.25">
      <c r="A53" s="21"/>
      <c r="B53" s="21"/>
      <c r="C53" s="21"/>
      <c r="D53" s="21"/>
      <c r="E53" s="2"/>
    </row>
  </sheetData>
  <mergeCells count="34">
    <mergeCell ref="A1:G1"/>
    <mergeCell ref="A5:B5"/>
    <mergeCell ref="A6:B6"/>
    <mergeCell ref="A7:B7"/>
    <mergeCell ref="A8:B8"/>
    <mergeCell ref="G5:I5"/>
    <mergeCell ref="A10:B10"/>
    <mergeCell ref="A24:D24"/>
    <mergeCell ref="A25:D25"/>
    <mergeCell ref="A26:D26"/>
    <mergeCell ref="A9:B9"/>
    <mergeCell ref="A39:D39"/>
    <mergeCell ref="K27:N27"/>
    <mergeCell ref="K28:N28"/>
    <mergeCell ref="K29:N29"/>
    <mergeCell ref="K30:N30"/>
    <mergeCell ref="A31:D31"/>
    <mergeCell ref="A27:D27"/>
    <mergeCell ref="A32:D32"/>
    <mergeCell ref="A33:D33"/>
    <mergeCell ref="A34:D34"/>
    <mergeCell ref="A38:D38"/>
    <mergeCell ref="A53:D53"/>
    <mergeCell ref="A40:D40"/>
    <mergeCell ref="A41:D41"/>
    <mergeCell ref="A42:D42"/>
    <mergeCell ref="A44:H44"/>
    <mergeCell ref="A46:D46"/>
    <mergeCell ref="A47:D47"/>
    <mergeCell ref="A48:D48"/>
    <mergeCell ref="A49:D49"/>
    <mergeCell ref="A50:D50"/>
    <mergeCell ref="A51:D51"/>
    <mergeCell ref="A52:D5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>&amp;CFinanszírozás 
"B"&amp;R6. sz.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Összesítő 2021</vt:lpstr>
      <vt:lpstr>2023.</vt:lpstr>
      <vt:lpstr>'2023.'!Nyomtatási_terület</vt:lpstr>
      <vt:lpstr>'Összesítő 2021'!Nyomtatási_terület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Szügy</dc:creator>
  <cp:lastModifiedBy>user</cp:lastModifiedBy>
  <cp:lastPrinted>2023-02-14T09:35:25Z</cp:lastPrinted>
  <dcterms:created xsi:type="dcterms:W3CDTF">2016-02-05T14:46:11Z</dcterms:created>
  <dcterms:modified xsi:type="dcterms:W3CDTF">2023-02-28T10:34:50Z</dcterms:modified>
</cp:coreProperties>
</file>